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407694AC-768A-4EC4-9F3F-2FFFE624017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6" l="1"/>
  <c r="G34" i="6"/>
  <c r="A4" i="6" l="1"/>
  <c r="A2" i="15"/>
  <c r="A2" i="14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G31" i="13" s="1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/>
  <c r="G73" i="6"/>
  <c r="G68" i="6"/>
  <c r="G67" i="6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7" i="6" s="1"/>
  <c r="G36" i="6"/>
  <c r="G35" i="6"/>
  <c r="G30" i="6"/>
  <c r="G31" i="6"/>
  <c r="G32" i="6"/>
  <c r="G33" i="6"/>
  <c r="G29" i="6"/>
  <c r="G28" i="6" s="1"/>
  <c r="G18" i="6"/>
  <c r="G16" i="6" s="1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45" i="6"/>
  <c r="E65" i="6" s="1"/>
  <c r="E37" i="6"/>
  <c r="E35" i="6"/>
  <c r="E28" i="6"/>
  <c r="E16" i="6"/>
  <c r="D75" i="6"/>
  <c r="D67" i="6"/>
  <c r="D59" i="6"/>
  <c r="D54" i="6"/>
  <c r="D45" i="6"/>
  <c r="D65" i="6" s="1"/>
  <c r="D37" i="6"/>
  <c r="D35" i="6"/>
  <c r="D28" i="6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G7" i="14"/>
  <c r="G29" i="14"/>
  <c r="F7" i="14"/>
  <c r="F29" i="14" s="1"/>
  <c r="E7" i="14"/>
  <c r="E29" i="14" s="1"/>
  <c r="D7" i="14"/>
  <c r="D29" i="14"/>
  <c r="C7" i="14"/>
  <c r="C29" i="14"/>
  <c r="B7" i="14"/>
  <c r="B29" i="14" s="1"/>
  <c r="C5" i="14"/>
  <c r="D5" i="14" s="1"/>
  <c r="E5" i="14" s="1"/>
  <c r="F5" i="14" s="1"/>
  <c r="G7" i="13"/>
  <c r="F7" i="13"/>
  <c r="F31" i="13" s="1"/>
  <c r="E7" i="13"/>
  <c r="E31" i="13" s="1"/>
  <c r="D7" i="13"/>
  <c r="D31" i="13"/>
  <c r="C7" i="13"/>
  <c r="C31" i="13"/>
  <c r="B7" i="13"/>
  <c r="B31" i="13" s="1"/>
  <c r="C5" i="13"/>
  <c r="D5" i="13" s="1"/>
  <c r="E5" i="13" s="1"/>
  <c r="F5" i="13" s="1"/>
  <c r="G5" i="13" s="1"/>
  <c r="B19" i="12"/>
  <c r="B30" i="12"/>
  <c r="C6" i="12"/>
  <c r="D6" i="12"/>
  <c r="E6" i="12" s="1"/>
  <c r="F6" i="12" s="1"/>
  <c r="G6" i="12" s="1"/>
  <c r="G37" i="11"/>
  <c r="F37" i="11"/>
  <c r="E37" i="11"/>
  <c r="D37" i="11"/>
  <c r="C37" i="11"/>
  <c r="B37" i="11"/>
  <c r="G29" i="11"/>
  <c r="F29" i="11"/>
  <c r="F32" i="11" s="1"/>
  <c r="E29" i="11"/>
  <c r="E32" i="11" s="1"/>
  <c r="D29" i="11"/>
  <c r="D32" i="11" s="1"/>
  <c r="C29" i="11"/>
  <c r="C32" i="11" s="1"/>
  <c r="B29" i="11"/>
  <c r="G22" i="11"/>
  <c r="F22" i="11"/>
  <c r="E22" i="11"/>
  <c r="D22" i="11"/>
  <c r="C22" i="11"/>
  <c r="B22" i="11"/>
  <c r="G8" i="11"/>
  <c r="G32" i="11" s="1"/>
  <c r="F8" i="11"/>
  <c r="E8" i="11"/>
  <c r="D8" i="11"/>
  <c r="C8" i="11"/>
  <c r="B8" i="11"/>
  <c r="C6" i="11"/>
  <c r="D6" i="11"/>
  <c r="E6" i="11"/>
  <c r="F6" i="11" s="1"/>
  <c r="G6" i="11" s="1"/>
  <c r="B32" i="11"/>
  <c r="C8" i="12"/>
  <c r="C30" i="12"/>
  <c r="E8" i="12"/>
  <c r="E30" i="12"/>
  <c r="D8" i="12"/>
  <c r="D30" i="12" s="1"/>
  <c r="G8" i="12"/>
  <c r="G30" i="12" s="1"/>
  <c r="F8" i="12"/>
  <c r="F30" i="12"/>
  <c r="B65" i="6" l="1"/>
  <c r="G45" i="6"/>
  <c r="G54" i="6"/>
  <c r="G65" i="6" s="1"/>
  <c r="B41" i="6"/>
  <c r="E41" i="6"/>
  <c r="E70" i="6" s="1"/>
  <c r="G75" i="6"/>
  <c r="F65" i="6"/>
  <c r="C65" i="6"/>
  <c r="C70" i="6" s="1"/>
  <c r="F70" i="6"/>
  <c r="B70" i="6"/>
  <c r="D41" i="6"/>
  <c r="D70" i="6" s="1"/>
  <c r="G41" i="6"/>
  <c r="G42" i="6" s="1"/>
  <c r="G70" i="6" l="1"/>
</calcChain>
</file>

<file path=xl/sharedStrings.xml><?xml version="1.0" encoding="utf-8"?>
<sst xmlns="http://schemas.openxmlformats.org/spreadsheetml/2006/main" count="251" uniqueCount="184">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</sst>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90" zoomScaleNormal="90" workbookViewId="0">
      <selection activeCell="C68" sqref="C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2</v>
      </c>
      <c r="B1" s="69"/>
      <c r="C1" s="69"/>
      <c r="D1" s="69"/>
      <c r="E1" s="69"/>
      <c r="F1" s="69"/>
      <c r="G1" s="70"/>
    </row>
    <row r="2" spans="1:7" x14ac:dyDescent="0.25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1" t="s">
        <v>4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3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18000000</v>
      </c>
      <c r="C9" s="14">
        <v>800000</v>
      </c>
      <c r="D9" s="14">
        <v>18800000</v>
      </c>
      <c r="E9" s="14">
        <v>14108386.369999999</v>
      </c>
      <c r="F9" s="14">
        <v>14108386.48</v>
      </c>
      <c r="G9" s="14">
        <f>F9-B9</f>
        <v>-3891613.5199999996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19" t="s">
        <v>15</v>
      </c>
      <c r="B12" s="14">
        <v>30675000</v>
      </c>
      <c r="C12" s="14">
        <v>700000</v>
      </c>
      <c r="D12" s="14">
        <v>31375000</v>
      </c>
      <c r="E12" s="14">
        <v>15076519.77</v>
      </c>
      <c r="F12" s="14">
        <v>15076519.560000001</v>
      </c>
      <c r="G12" s="14">
        <f t="shared" si="0"/>
        <v>-15598480.439999999</v>
      </c>
    </row>
    <row r="13" spans="1:7" x14ac:dyDescent="0.25">
      <c r="A13" s="19" t="s">
        <v>16</v>
      </c>
      <c r="B13" s="14">
        <v>3700000</v>
      </c>
      <c r="C13" s="14">
        <v>200000</v>
      </c>
      <c r="D13" s="14">
        <v>3900000</v>
      </c>
      <c r="E13" s="14">
        <v>639240.18999999994</v>
      </c>
      <c r="F13" s="14">
        <v>639240.29</v>
      </c>
      <c r="G13" s="14">
        <f t="shared" si="0"/>
        <v>-3060759.71</v>
      </c>
    </row>
    <row r="14" spans="1:7" x14ac:dyDescent="0.25">
      <c r="A14" s="19" t="s">
        <v>17</v>
      </c>
      <c r="B14" s="14">
        <v>1800000</v>
      </c>
      <c r="C14" s="14">
        <v>300000</v>
      </c>
      <c r="D14" s="14">
        <v>2100000</v>
      </c>
      <c r="E14" s="14">
        <v>690293.64</v>
      </c>
      <c r="F14" s="14">
        <v>690293.64</v>
      </c>
      <c r="G14" s="14">
        <f t="shared" si="0"/>
        <v>-1109706.3599999999</v>
      </c>
    </row>
    <row r="15" spans="1:7" x14ac:dyDescent="0.25">
      <c r="A15" s="19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0"/>
        <v>0</v>
      </c>
    </row>
    <row r="16" spans="1:7" x14ac:dyDescent="0.25">
      <c r="A16" s="41" t="s">
        <v>19</v>
      </c>
      <c r="B16" s="14">
        <f t="shared" ref="B16:G16" si="1">SUM(B17:B27)</f>
        <v>136000000</v>
      </c>
      <c r="C16" s="14">
        <f t="shared" si="1"/>
        <v>-13320</v>
      </c>
      <c r="D16" s="14">
        <f t="shared" si="1"/>
        <v>135986680</v>
      </c>
      <c r="E16" s="14">
        <f t="shared" si="1"/>
        <v>33204114.949999996</v>
      </c>
      <c r="F16" s="14">
        <f t="shared" si="1"/>
        <v>33204114.949999996</v>
      </c>
      <c r="G16" s="14">
        <f t="shared" si="1"/>
        <v>-102795885.04999998</v>
      </c>
    </row>
    <row r="17" spans="1:7" x14ac:dyDescent="0.25">
      <c r="A17" s="36" t="s">
        <v>20</v>
      </c>
      <c r="B17" s="14">
        <v>79000000</v>
      </c>
      <c r="C17" s="14">
        <v>-36557</v>
      </c>
      <c r="D17" s="14">
        <v>78963443</v>
      </c>
      <c r="E17" s="14">
        <v>19926556.530000001</v>
      </c>
      <c r="F17" s="14">
        <v>19926556.530000001</v>
      </c>
      <c r="G17" s="14">
        <f>F17-B17</f>
        <v>-59073443.469999999</v>
      </c>
    </row>
    <row r="18" spans="1:7" x14ac:dyDescent="0.25">
      <c r="A18" s="36" t="s">
        <v>21</v>
      </c>
      <c r="B18" s="14">
        <v>39000000</v>
      </c>
      <c r="C18" s="14">
        <v>1148723</v>
      </c>
      <c r="D18" s="14">
        <v>40148723</v>
      </c>
      <c r="E18" s="14">
        <v>10421633.949999999</v>
      </c>
      <c r="F18" s="14">
        <v>10421633.949999999</v>
      </c>
      <c r="G18" s="14">
        <f t="shared" ref="G18:G27" si="2">F18-B18</f>
        <v>-28578366.050000001</v>
      </c>
    </row>
    <row r="19" spans="1:7" x14ac:dyDescent="0.25">
      <c r="A19" s="36" t="s">
        <v>22</v>
      </c>
      <c r="B19" s="14">
        <v>4500000</v>
      </c>
      <c r="C19" s="14">
        <v>753125</v>
      </c>
      <c r="D19" s="14">
        <v>5253125</v>
      </c>
      <c r="E19" s="14">
        <v>1216192.67</v>
      </c>
      <c r="F19" s="14">
        <v>1216192.67</v>
      </c>
      <c r="G19" s="14">
        <f t="shared" si="2"/>
        <v>-3283807.33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3500000</v>
      </c>
      <c r="C22" s="14">
        <v>-279398</v>
      </c>
      <c r="D22" s="14">
        <v>3220602</v>
      </c>
      <c r="E22" s="14">
        <v>962108.9</v>
      </c>
      <c r="F22" s="14">
        <v>962108.9</v>
      </c>
      <c r="G22" s="14">
        <f t="shared" si="2"/>
        <v>-2537891.1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3100000</v>
      </c>
      <c r="C25" s="14">
        <v>-62918</v>
      </c>
      <c r="D25" s="14">
        <v>3037082</v>
      </c>
      <c r="E25" s="14">
        <v>451531.9</v>
      </c>
      <c r="F25" s="14">
        <v>451531.9</v>
      </c>
      <c r="G25" s="14">
        <f t="shared" si="2"/>
        <v>-2648468.1</v>
      </c>
    </row>
    <row r="26" spans="1:7" x14ac:dyDescent="0.25">
      <c r="A26" s="36" t="s">
        <v>29</v>
      </c>
      <c r="B26" s="14">
        <v>6900000</v>
      </c>
      <c r="C26" s="14">
        <v>-1536295</v>
      </c>
      <c r="D26" s="14">
        <v>5363705</v>
      </c>
      <c r="E26" s="14">
        <v>226091</v>
      </c>
      <c r="F26" s="14">
        <v>226091</v>
      </c>
      <c r="G26" s="14">
        <f t="shared" si="2"/>
        <v>-6673909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2155000</v>
      </c>
      <c r="C28" s="14">
        <f t="shared" si="3"/>
        <v>43915</v>
      </c>
      <c r="D28" s="14">
        <f t="shared" si="3"/>
        <v>2198915</v>
      </c>
      <c r="E28" s="14">
        <f t="shared" si="3"/>
        <v>509715.69</v>
      </c>
      <c r="F28" s="14">
        <f t="shared" si="3"/>
        <v>509715.69</v>
      </c>
      <c r="G28" s="14">
        <f t="shared" si="3"/>
        <v>-1645284.3099999998</v>
      </c>
    </row>
    <row r="29" spans="1:7" x14ac:dyDescent="0.25">
      <c r="A29" s="36" t="s">
        <v>32</v>
      </c>
      <c r="B29" s="14">
        <v>5000</v>
      </c>
      <c r="C29" s="14">
        <v>0</v>
      </c>
      <c r="D29" s="14">
        <v>5000</v>
      </c>
      <c r="E29" s="14">
        <v>1164.92</v>
      </c>
      <c r="F29" s="14">
        <v>1164.92</v>
      </c>
      <c r="G29" s="14">
        <f>F29-B29</f>
        <v>-3835.08</v>
      </c>
    </row>
    <row r="30" spans="1:7" x14ac:dyDescent="0.25">
      <c r="A30" s="36" t="s">
        <v>33</v>
      </c>
      <c r="B30" s="14">
        <v>180000</v>
      </c>
      <c r="C30" s="14">
        <v>-1823</v>
      </c>
      <c r="D30" s="14">
        <v>178177</v>
      </c>
      <c r="E30" s="14">
        <v>45794.19</v>
      </c>
      <c r="F30" s="14">
        <v>45794.19</v>
      </c>
      <c r="G30" s="14">
        <f t="shared" ref="G30:G33" si="4">F30-B30</f>
        <v>-134205.81</v>
      </c>
    </row>
    <row r="31" spans="1:7" x14ac:dyDescent="0.25">
      <c r="A31" s="36" t="s">
        <v>34</v>
      </c>
      <c r="B31" s="14">
        <v>1390000</v>
      </c>
      <c r="C31" s="14">
        <v>-5572</v>
      </c>
      <c r="D31" s="14">
        <v>1384428</v>
      </c>
      <c r="E31" s="14">
        <v>316779.02</v>
      </c>
      <c r="F31" s="14">
        <v>316779.02</v>
      </c>
      <c r="G31" s="14">
        <f t="shared" si="4"/>
        <v>-1073220.98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580000</v>
      </c>
      <c r="C33" s="14">
        <v>51310</v>
      </c>
      <c r="D33" s="14">
        <v>631310</v>
      </c>
      <c r="E33" s="14">
        <v>145977.56</v>
      </c>
      <c r="F33" s="14">
        <v>145977.56</v>
      </c>
      <c r="G33" s="14">
        <f t="shared" si="4"/>
        <v>-434022.44</v>
      </c>
    </row>
    <row r="34" spans="1:7" ht="14.45" customHeight="1" x14ac:dyDescent="0.25">
      <c r="A34" s="19" t="s">
        <v>37</v>
      </c>
      <c r="B34" s="14">
        <v>332000</v>
      </c>
      <c r="C34" s="14">
        <v>603878</v>
      </c>
      <c r="D34" s="14">
        <v>935878</v>
      </c>
      <c r="E34" s="14">
        <v>102533.83000000007</v>
      </c>
      <c r="F34" s="14">
        <v>102533.83000000007</v>
      </c>
      <c r="G34" s="14">
        <f>F34-B34</f>
        <v>-229466.16999999993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>SUM(B9,B10,B11,B12,B13,B14,B15,B16,B28,B34,B35,B37)</f>
        <v>192662000</v>
      </c>
      <c r="C41" s="2">
        <f t="shared" ref="C41:G41" si="7">SUM(C9,C10,C11,C12,C13,C14,C15,C16,C28,C34,C35,C37)</f>
        <v>2634473</v>
      </c>
      <c r="D41" s="2">
        <f t="shared" si="7"/>
        <v>195296473</v>
      </c>
      <c r="E41" s="2">
        <f t="shared" si="7"/>
        <v>64330804.439999998</v>
      </c>
      <c r="F41" s="2">
        <f t="shared" si="7"/>
        <v>64330804.43999999</v>
      </c>
      <c r="G41" s="2">
        <f t="shared" si="7"/>
        <v>-128331195.55999999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121400000</v>
      </c>
      <c r="C45" s="14">
        <f t="shared" si="8"/>
        <v>-2728919</v>
      </c>
      <c r="D45" s="14">
        <f t="shared" si="8"/>
        <v>118671081</v>
      </c>
      <c r="E45" s="14">
        <f t="shared" si="8"/>
        <v>32691492.75</v>
      </c>
      <c r="F45" s="14">
        <f t="shared" si="8"/>
        <v>32691492.75</v>
      </c>
      <c r="G45" s="14">
        <f t="shared" si="8"/>
        <v>-88708507.25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56300000</v>
      </c>
      <c r="C48" s="14">
        <v>-4811901</v>
      </c>
      <c r="D48" s="14">
        <v>51488099</v>
      </c>
      <c r="E48" s="14">
        <v>15920748.75</v>
      </c>
      <c r="F48" s="14">
        <v>15920748.75</v>
      </c>
      <c r="G48" s="14">
        <f t="shared" si="9"/>
        <v>-40379251.25</v>
      </c>
    </row>
    <row r="49" spans="1:7" ht="30" x14ac:dyDescent="0.25">
      <c r="A49" s="37" t="s">
        <v>50</v>
      </c>
      <c r="B49" s="14">
        <v>65100000</v>
      </c>
      <c r="C49" s="14">
        <v>2082982</v>
      </c>
      <c r="D49" s="14">
        <v>67182982</v>
      </c>
      <c r="E49" s="14">
        <v>16770744</v>
      </c>
      <c r="F49" s="14">
        <v>16770744</v>
      </c>
      <c r="G49" s="14">
        <f t="shared" si="9"/>
        <v>-48329256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46938000</v>
      </c>
      <c r="C54" s="14">
        <f t="shared" si="10"/>
        <v>-696104.43</v>
      </c>
      <c r="D54" s="14">
        <f t="shared" si="10"/>
        <v>46241895.57</v>
      </c>
      <c r="E54" s="14">
        <f>SUM(E55:E58)</f>
        <v>6331554.7700000005</v>
      </c>
      <c r="F54" s="14">
        <f t="shared" si="10"/>
        <v>6243572.5300000003</v>
      </c>
      <c r="G54" s="14">
        <f t="shared" si="10"/>
        <v>-40694427.469999999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46938000</v>
      </c>
      <c r="C58" s="14">
        <v>-696104.43</v>
      </c>
      <c r="D58" s="14">
        <v>46241895.57</v>
      </c>
      <c r="E58" s="14">
        <v>6331554.7700000005</v>
      </c>
      <c r="F58" s="14">
        <v>6243572.5300000003</v>
      </c>
      <c r="G58" s="14">
        <f t="shared" si="11"/>
        <v>-40694427.469999999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14">B45+B54+B59+B62+B63</f>
        <v>168338000</v>
      </c>
      <c r="C65" s="2">
        <f t="shared" si="14"/>
        <v>-3425023.43</v>
      </c>
      <c r="D65" s="2">
        <f>D45+D54+D59+D62+D63</f>
        <v>164912976.56999999</v>
      </c>
      <c r="E65" s="2">
        <f t="shared" si="14"/>
        <v>39023047.520000003</v>
      </c>
      <c r="F65" s="2">
        <f t="shared" si="14"/>
        <v>38935065.280000001</v>
      </c>
      <c r="G65" s="2">
        <f t="shared" si="14"/>
        <v>-129402934.72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16">B41+B65+B67</f>
        <v>361000000</v>
      </c>
      <c r="C70" s="2">
        <f t="shared" si="16"/>
        <v>-790550.43000000017</v>
      </c>
      <c r="D70" s="2">
        <f t="shared" si="16"/>
        <v>360209449.56999999</v>
      </c>
      <c r="E70" s="2">
        <f t="shared" si="16"/>
        <v>103353851.96000001</v>
      </c>
      <c r="F70" s="2">
        <f t="shared" si="16"/>
        <v>103265869.72</v>
      </c>
      <c r="G70" s="2">
        <f t="shared" si="16"/>
        <v>-257734130.27999997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49163.39</v>
      </c>
      <c r="D73" s="14">
        <v>49163.39</v>
      </c>
      <c r="E73" s="14">
        <v>49163.39</v>
      </c>
      <c r="F73" s="14">
        <v>49163.39</v>
      </c>
      <c r="G73" s="14">
        <f>F73-B73</f>
        <v>49163.39</v>
      </c>
    </row>
    <row r="74" spans="1:7" ht="30" x14ac:dyDescent="0.25">
      <c r="A74" s="28" t="s">
        <v>71</v>
      </c>
      <c r="B74" s="14">
        <v>0</v>
      </c>
      <c r="C74" s="14">
        <v>2741387.04</v>
      </c>
      <c r="D74" s="14">
        <v>2741387.04</v>
      </c>
      <c r="E74" s="14">
        <v>2741387.04</v>
      </c>
      <c r="F74" s="14">
        <v>2741387.04</v>
      </c>
      <c r="G74" s="14">
        <f>F74-B74</f>
        <v>2741387.04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2790550.43</v>
      </c>
      <c r="D75" s="2">
        <f t="shared" si="17"/>
        <v>2790550.43</v>
      </c>
      <c r="E75" s="2">
        <f t="shared" si="17"/>
        <v>2790550.43</v>
      </c>
      <c r="F75" s="2">
        <f t="shared" si="17"/>
        <v>2790550.43</v>
      </c>
      <c r="G75" s="2">
        <f t="shared" si="17"/>
        <v>2790550.43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4 G9:G15 G60:G76 G55:G58 G38:G53 B55:F57 B42:F45 C41:F41 B66:F72 B65:C65 E65:F65 B54:D54 F54 B75:F75 B73 B74" unlockedFormula="1"/>
    <ignoredError sqref="B28:F28 B59:F59" formulaRange="1" unlockedFormula="1"/>
    <ignoredError sqref="G59 G54 G16:G33 G35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99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99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104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106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